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D194B735-9B76-4C62-8494-35A2BAD8F59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prile-Giugno 2019" sheetId="1" r:id="rId1"/>
    <sheet name="Foglio2" sheetId="2" r:id="rId2"/>
    <sheet name="Foglio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0" i="1" l="1"/>
  <c r="H60" i="1" s="1"/>
  <c r="I60" i="1" s="1"/>
  <c r="D59" i="1"/>
  <c r="H59" i="1" s="1"/>
  <c r="I59" i="1" s="1"/>
  <c r="D58" i="1"/>
  <c r="H58" i="1" s="1"/>
  <c r="I58" i="1" s="1"/>
  <c r="D57" i="1"/>
  <c r="H57" i="1" s="1"/>
  <c r="I57" i="1" s="1"/>
  <c r="D56" i="1"/>
  <c r="H56" i="1" s="1"/>
  <c r="I56" i="1" s="1"/>
  <c r="F55" i="1"/>
  <c r="D55" i="1"/>
  <c r="F54" i="1"/>
  <c r="D54" i="1"/>
  <c r="F53" i="1"/>
  <c r="D53" i="1"/>
  <c r="D52" i="1"/>
  <c r="H52" i="1" s="1"/>
  <c r="I52" i="1" s="1"/>
  <c r="D51" i="1"/>
  <c r="H51" i="1" s="1"/>
  <c r="I51" i="1" s="1"/>
  <c r="D50" i="1"/>
  <c r="H50" i="1" s="1"/>
  <c r="I50" i="1" s="1"/>
  <c r="H53" i="1" l="1"/>
  <c r="I53" i="1" s="1"/>
  <c r="H54" i="1"/>
  <c r="I54" i="1" s="1"/>
  <c r="H55" i="1"/>
  <c r="I55" i="1" s="1"/>
  <c r="D63" i="1"/>
  <c r="H63" i="1" s="1"/>
  <c r="I63" i="1" s="1"/>
  <c r="D61" i="1"/>
  <c r="H61" i="1" s="1"/>
  <c r="I61" i="1" s="1"/>
  <c r="D62" i="1"/>
  <c r="H62" i="1" s="1"/>
  <c r="I62" i="1" s="1"/>
  <c r="D49" i="1"/>
  <c r="H49" i="1" s="1"/>
  <c r="I49" i="1" s="1"/>
  <c r="D48" i="1"/>
  <c r="H48" i="1" s="1"/>
  <c r="I48" i="1" s="1"/>
  <c r="D47" i="1"/>
  <c r="H47" i="1" s="1"/>
  <c r="I47" i="1" s="1"/>
  <c r="D46" i="1"/>
  <c r="H46" i="1" s="1"/>
  <c r="I46" i="1" s="1"/>
  <c r="D45" i="1"/>
  <c r="H45" i="1" s="1"/>
  <c r="I45" i="1" s="1"/>
  <c r="D44" i="1"/>
  <c r="H44" i="1" s="1"/>
  <c r="I44" i="1" s="1"/>
  <c r="D43" i="1"/>
  <c r="H43" i="1" s="1"/>
  <c r="I43" i="1" s="1"/>
  <c r="D42" i="1"/>
  <c r="H42" i="1" s="1"/>
  <c r="I42" i="1" s="1"/>
  <c r="D41" i="1"/>
  <c r="H41" i="1" s="1"/>
  <c r="I41" i="1" s="1"/>
  <c r="D40" i="1"/>
  <c r="H40" i="1" s="1"/>
  <c r="I40" i="1" s="1"/>
  <c r="D39" i="1"/>
  <c r="H39" i="1" s="1"/>
  <c r="I39" i="1" s="1"/>
  <c r="D38" i="1"/>
  <c r="H38" i="1" s="1"/>
  <c r="I38" i="1" s="1"/>
  <c r="D35" i="1" l="1"/>
  <c r="H35" i="1" s="1"/>
  <c r="I35" i="1" s="1"/>
  <c r="D34" i="1"/>
  <c r="H34" i="1" s="1"/>
  <c r="I34" i="1" s="1"/>
  <c r="D33" i="1"/>
  <c r="H33" i="1" s="1"/>
  <c r="I33" i="1" s="1"/>
  <c r="D32" i="1"/>
  <c r="H32" i="1" s="1"/>
  <c r="I32" i="1" s="1"/>
  <c r="D31" i="1"/>
  <c r="H31" i="1" s="1"/>
  <c r="I31" i="1" s="1"/>
  <c r="D30" i="1"/>
  <c r="H30" i="1" s="1"/>
  <c r="I30" i="1" s="1"/>
  <c r="D29" i="1"/>
  <c r="H29" i="1" s="1"/>
  <c r="I29" i="1" s="1"/>
  <c r="D28" i="1"/>
  <c r="H28" i="1" s="1"/>
  <c r="I28" i="1" s="1"/>
  <c r="D37" i="1" l="1"/>
  <c r="H37" i="1" s="1"/>
  <c r="I37" i="1" s="1"/>
  <c r="D36" i="1"/>
  <c r="H36" i="1" s="1"/>
  <c r="I36" i="1" s="1"/>
  <c r="D21" i="1"/>
  <c r="H21" i="1" s="1"/>
  <c r="I21" i="1" s="1"/>
  <c r="D20" i="1"/>
  <c r="H20" i="1" s="1"/>
  <c r="I20" i="1" s="1"/>
  <c r="D19" i="1"/>
  <c r="H19" i="1" s="1"/>
  <c r="I19" i="1" s="1"/>
  <c r="D18" i="1"/>
  <c r="H18" i="1" s="1"/>
  <c r="I18" i="1" s="1"/>
  <c r="D17" i="1"/>
  <c r="H17" i="1" s="1"/>
  <c r="I17" i="1" s="1"/>
  <c r="D16" i="1"/>
  <c r="H16" i="1" s="1"/>
  <c r="I16" i="1" s="1"/>
  <c r="D15" i="1"/>
  <c r="H15" i="1" s="1"/>
  <c r="I15" i="1" s="1"/>
  <c r="D14" i="1" l="1"/>
  <c r="H14" i="1" s="1"/>
  <c r="I14" i="1" s="1"/>
  <c r="A15" i="1" l="1"/>
  <c r="A16" i="1" s="1"/>
  <c r="A17" i="1" s="1"/>
  <c r="A18" i="1" s="1"/>
  <c r="A19" i="1" s="1"/>
  <c r="A20" i="1" s="1"/>
  <c r="A21" i="1" s="1"/>
  <c r="A22" i="1" s="1"/>
  <c r="A23" i="1" s="1"/>
  <c r="G64" i="1" l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I64" i="1" l="1"/>
  <c r="G8" i="1" s="1"/>
</calcChain>
</file>

<file path=xl/sharedStrings.xml><?xml version="1.0" encoding="utf-8"?>
<sst xmlns="http://schemas.openxmlformats.org/spreadsheetml/2006/main" count="64" uniqueCount="57">
  <si>
    <t>N. MAND.     e</t>
  </si>
  <si>
    <t>IMPORTO       g</t>
  </si>
  <si>
    <t>GIORNI     h (f-d)</t>
  </si>
  <si>
    <t>IMPORTO X GIORNI              i (g*h)</t>
  </si>
  <si>
    <t>DATA DI SCADENZA DI LEGGE       d (c+30giorni)</t>
  </si>
  <si>
    <t>DATA PAGAM.           f</t>
  </si>
  <si>
    <t>N. PROGR.           a</t>
  </si>
  <si>
    <t>ISTITUTO COMPRENSIVO STATALE DI MONTEBELLO VICENTINO (VI)</t>
  </si>
  <si>
    <t>Calcolo Indice di Tempestività - 2° trimestre 2019</t>
  </si>
  <si>
    <t>Pagamenti 1° aprile - 30 giugno 2019</t>
  </si>
  <si>
    <t>MARCONATO ELENA - Fatt. n. 8 del 08/03/2019</t>
  </si>
  <si>
    <t>NOME DITTA e NUMERO FATTURA ELETTRONICA                                                                                            b</t>
  </si>
  <si>
    <t>DATA PROTOC. FATTURA ELETTR.                      c</t>
  </si>
  <si>
    <t>INDICE DI TEMPESTIVITA'</t>
  </si>
  <si>
    <t>(TOTALE IMPORTO X GIORNI / TOTALE IMPORTO)</t>
  </si>
  <si>
    <t>MEDIASOFT S.N.C. - Fatt. n. 728/2019-3 dell'11/03/2019</t>
  </si>
  <si>
    <t>ARCHEOPARK S.R.L. - Fatt. n. 69 del 12/03/2019</t>
  </si>
  <si>
    <t>BETTINI BUS S.A.S. - Fatt. n. 2019/0000024/FT del 22/02/2019</t>
  </si>
  <si>
    <t>POSTE ITALIANE S.P.A. - Fatt. n. 8719093064 del 29/03/2019</t>
  </si>
  <si>
    <t>LA PICCIONAIA S.C.S. - Fatt. n. 51/E del 29/03/2019</t>
  </si>
  <si>
    <t>CENTRO CLICHES DI GOBBO GIUSEPPE &amp; C. S.N.C. - Fatt. n. 394/E del 08/03/2019</t>
  </si>
  <si>
    <t>COMUNE DI ARZIGNANO - Fatt. n. 22/V del 02/04/2019</t>
  </si>
  <si>
    <t>STUDIO DOTT. BELLIN &amp; ASSOCIATI - Fatt. n. 703/2019 del 05/03/2019</t>
  </si>
  <si>
    <t>TOURISM ENTERTAINMENT DI MAZZAI FRANCESCO - Fatt. n. 12A del 13/03/20198</t>
  </si>
  <si>
    <t>CAVINATO CLAUDIA - Fatt. n. FATTPA_1-2019 del 25/03/2019</t>
  </si>
  <si>
    <t>TESSARI LUIGINO AUTOSERVIZI S.N.C. - fatt. n. 44 del 31/03/2019</t>
  </si>
  <si>
    <t>COMUNE DI MONTECCHIO MAGGIORE - Fatt. n. 56 del 03/04/2019</t>
  </si>
  <si>
    <t>LA PICCIONAIA S.C.S. - Fatt. n. 56/E del 04/04/2019</t>
  </si>
  <si>
    <t>COPYMAC S.N.C. DI ARTINI ROBERTO &amp; C. - Fatt. n. 000158/PA del 28/03/2019</t>
  </si>
  <si>
    <t>COMPAGNIA TEATRALE GLI ALCUNI - Fatt. n. 40/PA del 03/04/2019</t>
  </si>
  <si>
    <t>TESSARI VIAGGI DI TESSARI SONIA - Fatt. n. 19 del 15/04/2019</t>
  </si>
  <si>
    <t>SUPERMERCATI TOSANO CEREA S.R.L. - Fatt. n. 00190099000622 dell'11/04/2019</t>
  </si>
  <si>
    <t>CASTELLANI FRANCESCA - Fatt. n. FPA 1/19 dell'11/04/2019</t>
  </si>
  <si>
    <t>8719126298 del 24/04/2019</t>
  </si>
  <si>
    <t>BETTINI BUS S.A.S. - Fatt. n. 2019/0000055/FT del 28/03/2019</t>
  </si>
  <si>
    <t>PARCO FAUNISTICO CAPPELLER S.A.S. - Fatt. n. 10 del 05/04/2019</t>
  </si>
  <si>
    <t>BAUMGARTEN FRANKLIN - Fatt. n. 14 del 06/04/2019</t>
  </si>
  <si>
    <t>PERINI MARINA- Fatt. n. 3/PA del 23/01/2019</t>
  </si>
  <si>
    <t>TOURISM &amp; ENTERTAINMENT DI MAZZAI FRANCESCO - Fat. N. 30A del 07/05/2019</t>
  </si>
  <si>
    <t>TOURISM &amp; ENTERTAINMENT DI MAZZAI FRANCESCO - Fat. N. 21B del 07/05/2019</t>
  </si>
  <si>
    <t>BETTINI BUS S.A.S. - Fatt. n. 2019/0000070/FT del 09/04/2019</t>
  </si>
  <si>
    <t>GRUPPO SPAGGIARI PARMA S.P.A. - Fatt. n. 20194E11533 del 16/04/2019</t>
  </si>
  <si>
    <t>GRUPPO SPAGGIARI PARMA S.P.A. - Fatt. n. 20194G02111 del 17/04/2019</t>
  </si>
  <si>
    <t>ARUBA S.P.A. - Fatt. n. 19PAS0000435 del 31/01/2019</t>
  </si>
  <si>
    <t>MONUMENTA S.R.L. - Fatt. n. 53 del 21/05/2019</t>
  </si>
  <si>
    <t>PRO LOCO ALTE MONTECCHIO - Fatt. n. 6 del 06/05/2019</t>
  </si>
  <si>
    <t>EUROEDIZIONI TORINO S.R.L. - Fatt. n. 01237 del 10/05/2019</t>
  </si>
  <si>
    <t>FONDAZIONE TEATRO COMUNALE CITTA' DI VICENZA - Fatt. n. 15/PA del 30/04/2019</t>
  </si>
  <si>
    <t>SUPERMERCATI TOSANO CEREA S.R.L. - Fatt. n. 00190099000752 del 16/05/2019</t>
  </si>
  <si>
    <t>IVAN TEAM S.A.S. DI IVAN PONTAROLLO &amp; C. - Fatt. n. 285 del 15/05/2019</t>
  </si>
  <si>
    <t>POSTE ITALIANE S.P.A. - Fatt. n. 8719169447 del 27/05/2019</t>
  </si>
  <si>
    <t>BETTINI BUS S.A.S. - Fatt. n. 2019/0000096/FT del 03/05/20198</t>
  </si>
  <si>
    <t>GRUPPO SPAGGIARI PARMA S.P.A. - Fatt. n. 20194G02295 del 13/05/2019</t>
  </si>
  <si>
    <t>RUBINATO GIADA - Fatt. n. 5E del 18/05/2019</t>
  </si>
  <si>
    <t>GARDALAND S.R.L. - Fatt. n. F/0212 del 30/04/2019</t>
  </si>
  <si>
    <t>CERATOICHTHYS DI CERATO MASSIMO CIPRIANO &amp; C. S.N.C. - Fatt. n. 0000019 del 09/05/2019</t>
  </si>
  <si>
    <t>FARMACIA POSENATO - Fatt. n. 15/PA del 03/06/2019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</si>
</sst>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2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14" fontId="15" fillId="0" borderId="2" xfId="0" applyNumberFormat="1" applyFont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15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14" fontId="18" fillId="0" borderId="2" xfId="0" applyNumberFormat="1" applyFont="1" applyBorder="1" applyAlignment="1">
      <alignment horizontal="center" vertical="center"/>
    </xf>
    <xf numFmtId="14" fontId="15" fillId="0" borderId="10" xfId="0" applyNumberFormat="1" applyFont="1" applyBorder="1" applyAlignment="1">
      <alignment vertical="center" wrapText="1"/>
    </xf>
    <xf numFmtId="14" fontId="15" fillId="0" borderId="2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14" fontId="18" fillId="0" borderId="2" xfId="0" applyNumberFormat="1" applyFont="1" applyBorder="1" applyAlignment="1">
      <alignment vertical="center" wrapText="1"/>
    </xf>
    <xf numFmtId="4" fontId="18" fillId="0" borderId="2" xfId="0" applyNumberFormat="1" applyFont="1" applyBorder="1" applyAlignment="1">
      <alignment vertical="center"/>
    </xf>
    <xf numFmtId="0" fontId="18" fillId="0" borderId="2" xfId="0" applyFont="1" applyBorder="1" applyAlignment="1">
      <alignment vertical="center" wrapText="1"/>
    </xf>
    <xf numFmtId="14" fontId="18" fillId="0" borderId="2" xfId="0" applyNumberFormat="1" applyFont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2" fontId="18" fillId="0" borderId="2" xfId="0" applyNumberFormat="1" applyFont="1" applyFill="1" applyBorder="1" applyAlignment="1">
      <alignment vertical="center"/>
    </xf>
    <xf numFmtId="14" fontId="19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2" fontId="18" fillId="0" borderId="2" xfId="0" applyNumberFormat="1" applyFont="1" applyBorder="1" applyAlignment="1">
      <alignment vertical="center"/>
    </xf>
    <xf numFmtId="14" fontId="18" fillId="0" borderId="0" xfId="0" applyNumberFormat="1" applyFont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/>
    <xf numFmtId="0" fontId="3" fillId="0" borderId="0" xfId="0" applyFont="1" applyFill="1"/>
    <xf numFmtId="0" fontId="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workbookViewId="0">
      <selection activeCell="N63" sqref="N63"/>
    </sheetView>
  </sheetViews>
  <sheetFormatPr defaultRowHeight="15" x14ac:dyDescent="0.25"/>
  <cols>
    <col min="1" max="1" width="6.28515625" customWidth="1"/>
    <col min="2" max="2" width="46.140625" customWidth="1"/>
    <col min="3" max="3" width="15.140625" customWidth="1"/>
    <col min="4" max="4" width="9.5703125" customWidth="1"/>
    <col min="5" max="5" width="5.85546875" customWidth="1"/>
    <col min="6" max="6" width="12.140625" customWidth="1"/>
    <col min="7" max="7" width="11.28515625" customWidth="1"/>
    <col min="8" max="8" width="6.7109375" customWidth="1"/>
    <col min="9" max="9" width="17.28515625" customWidth="1"/>
    <col min="12" max="12" width="12" customWidth="1"/>
    <col min="13" max="13" width="12.42578125" customWidth="1"/>
    <col min="14" max="14" width="11.5703125" customWidth="1"/>
    <col min="16" max="16" width="5.42578125" customWidth="1"/>
    <col min="17" max="17" width="10.140625" customWidth="1"/>
  </cols>
  <sheetData>
    <row r="1" spans="1:18" ht="26.25" x14ac:dyDescent="0.25">
      <c r="A1" s="43" t="s">
        <v>7</v>
      </c>
      <c r="B1" s="43"/>
      <c r="C1" s="43"/>
      <c r="D1" s="43"/>
      <c r="E1" s="43"/>
      <c r="F1" s="43"/>
      <c r="G1" s="43"/>
      <c r="H1" s="43"/>
      <c r="I1" s="43"/>
    </row>
    <row r="3" spans="1:18" ht="28.5" x14ac:dyDescent="0.25">
      <c r="A3" s="44" t="s">
        <v>8</v>
      </c>
      <c r="B3" s="44"/>
      <c r="C3" s="44"/>
      <c r="D3" s="44"/>
      <c r="E3" s="44"/>
      <c r="F3" s="44"/>
      <c r="G3" s="44"/>
      <c r="H3" s="44"/>
      <c r="I3" s="44"/>
    </row>
    <row r="4" spans="1:18" ht="21" x14ac:dyDescent="0.35">
      <c r="A4" s="1"/>
      <c r="B4" s="1"/>
      <c r="C4" s="1"/>
      <c r="D4" s="1"/>
      <c r="E4" s="1"/>
      <c r="F4" s="1"/>
      <c r="G4" s="1"/>
      <c r="H4" s="1"/>
      <c r="I4" s="1"/>
    </row>
    <row r="5" spans="1:18" ht="21" x14ac:dyDescent="0.35">
      <c r="A5" s="1"/>
      <c r="B5" s="45" t="s">
        <v>9</v>
      </c>
      <c r="C5" s="45"/>
      <c r="D5" s="45"/>
      <c r="E5" s="45"/>
      <c r="F5" s="45"/>
      <c r="G5" s="45"/>
      <c r="H5" s="45"/>
      <c r="I5" s="45"/>
    </row>
    <row r="7" spans="1:18" x14ac:dyDescent="0.25">
      <c r="B7" s="8"/>
      <c r="C7" s="7"/>
      <c r="D7" s="7"/>
      <c r="E7" s="7"/>
      <c r="F7" s="7"/>
      <c r="G7" s="7"/>
      <c r="H7" s="7"/>
      <c r="I7" s="10"/>
    </row>
    <row r="8" spans="1:18" ht="23.25" x14ac:dyDescent="0.25">
      <c r="B8" s="16" t="s">
        <v>13</v>
      </c>
      <c r="C8" s="46" t="s">
        <v>14</v>
      </c>
      <c r="D8" s="46"/>
      <c r="E8" s="46"/>
      <c r="F8" s="46"/>
      <c r="G8" s="56">
        <f>I64/G64</f>
        <v>-7.6686275583779757</v>
      </c>
      <c r="H8" s="56"/>
      <c r="I8" s="57"/>
    </row>
    <row r="9" spans="1:18" x14ac:dyDescent="0.25">
      <c r="B9" s="9"/>
      <c r="C9" s="6"/>
      <c r="D9" s="6"/>
      <c r="E9" s="6"/>
      <c r="F9" s="6"/>
      <c r="G9" s="6"/>
      <c r="H9" s="6"/>
      <c r="I9" s="11"/>
    </row>
    <row r="13" spans="1:18" ht="60" x14ac:dyDescent="0.25">
      <c r="A13" s="2" t="s">
        <v>6</v>
      </c>
      <c r="B13" s="3" t="s">
        <v>11</v>
      </c>
      <c r="C13" s="3" t="s">
        <v>12</v>
      </c>
      <c r="D13" s="2" t="s">
        <v>4</v>
      </c>
      <c r="E13" s="3" t="s">
        <v>0</v>
      </c>
      <c r="F13" s="3" t="s">
        <v>5</v>
      </c>
      <c r="G13" s="3" t="s">
        <v>1</v>
      </c>
      <c r="H13" s="2" t="s">
        <v>2</v>
      </c>
      <c r="I13" s="2" t="s">
        <v>3</v>
      </c>
      <c r="K13" s="47"/>
      <c r="L13" s="48"/>
      <c r="M13" s="47"/>
      <c r="N13" s="48"/>
      <c r="O13" s="47"/>
      <c r="P13" s="47"/>
      <c r="Q13" s="47"/>
      <c r="R13" s="47"/>
    </row>
    <row r="14" spans="1:18" x14ac:dyDescent="0.25">
      <c r="A14" s="13">
        <v>1</v>
      </c>
      <c r="B14" s="15" t="s">
        <v>10</v>
      </c>
      <c r="C14" s="17">
        <v>43539</v>
      </c>
      <c r="D14" s="18">
        <f t="shared" ref="D14:D63" si="0">C14+29</f>
        <v>43568</v>
      </c>
      <c r="E14" s="40">
        <v>59</v>
      </c>
      <c r="F14" s="34">
        <v>43556</v>
      </c>
      <c r="G14" s="19">
        <v>750</v>
      </c>
      <c r="H14" s="20">
        <f t="shared" ref="H14" si="1">F14-D14</f>
        <v>-12</v>
      </c>
      <c r="I14" s="21">
        <f t="shared" ref="I14" si="2">G14*H14</f>
        <v>-9000</v>
      </c>
      <c r="K14" s="47"/>
      <c r="L14" s="47"/>
      <c r="M14" s="47"/>
      <c r="N14" s="47"/>
      <c r="O14" s="47"/>
      <c r="P14" s="47"/>
      <c r="Q14" s="47"/>
      <c r="R14" s="47"/>
    </row>
    <row r="15" spans="1:18" x14ac:dyDescent="0.25">
      <c r="A15" s="13">
        <f>A14+1</f>
        <v>2</v>
      </c>
      <c r="B15" s="15" t="s">
        <v>15</v>
      </c>
      <c r="C15" s="17">
        <v>43539</v>
      </c>
      <c r="D15" s="18">
        <f t="shared" si="0"/>
        <v>43568</v>
      </c>
      <c r="E15" s="22">
        <v>60</v>
      </c>
      <c r="F15" s="23">
        <v>43556</v>
      </c>
      <c r="G15" s="19">
        <v>452</v>
      </c>
      <c r="H15" s="20">
        <f t="shared" ref="H15:H60" si="3">F15-D15</f>
        <v>-12</v>
      </c>
      <c r="I15" s="21">
        <f t="shared" ref="I15:I60" si="4">G15*H15</f>
        <v>-5424</v>
      </c>
      <c r="K15" s="47"/>
      <c r="L15" s="47"/>
      <c r="M15" s="47"/>
      <c r="N15" s="47"/>
      <c r="O15" s="47"/>
      <c r="P15" s="47"/>
      <c r="Q15" s="47"/>
      <c r="R15" s="47"/>
    </row>
    <row r="16" spans="1:18" x14ac:dyDescent="0.25">
      <c r="A16" s="13">
        <f t="shared" ref="A16:A63" si="5">A15+1</f>
        <v>3</v>
      </c>
      <c r="B16" s="24" t="s">
        <v>16</v>
      </c>
      <c r="C16" s="17">
        <v>43550</v>
      </c>
      <c r="D16" s="18">
        <f t="shared" si="0"/>
        <v>43579</v>
      </c>
      <c r="E16" s="22">
        <v>61</v>
      </c>
      <c r="F16" s="23">
        <v>43556</v>
      </c>
      <c r="G16" s="19">
        <v>742</v>
      </c>
      <c r="H16" s="20">
        <f t="shared" si="3"/>
        <v>-23</v>
      </c>
      <c r="I16" s="21">
        <f t="shared" si="4"/>
        <v>-17066</v>
      </c>
      <c r="K16" s="49"/>
      <c r="L16" s="50"/>
      <c r="M16" s="50"/>
      <c r="N16" s="50"/>
      <c r="O16" s="50"/>
      <c r="P16" s="47"/>
      <c r="Q16" s="47"/>
      <c r="R16" s="47"/>
    </row>
    <row r="17" spans="1:18" ht="18" customHeight="1" x14ac:dyDescent="0.25">
      <c r="A17" s="13">
        <f t="shared" si="5"/>
        <v>4</v>
      </c>
      <c r="B17" s="24" t="s">
        <v>17</v>
      </c>
      <c r="C17" s="17">
        <v>43539</v>
      </c>
      <c r="D17" s="18">
        <f t="shared" si="0"/>
        <v>43568</v>
      </c>
      <c r="E17" s="22">
        <v>62</v>
      </c>
      <c r="F17" s="23">
        <v>43556</v>
      </c>
      <c r="G17" s="19">
        <v>363.64</v>
      </c>
      <c r="H17" s="20">
        <f t="shared" si="3"/>
        <v>-12</v>
      </c>
      <c r="I17" s="21">
        <f t="shared" si="4"/>
        <v>-4363.68</v>
      </c>
      <c r="K17" s="47"/>
      <c r="L17" s="47"/>
      <c r="M17" s="47"/>
      <c r="N17" s="47"/>
      <c r="O17" s="47"/>
      <c r="P17" s="47"/>
      <c r="Q17" s="47"/>
      <c r="R17" s="47"/>
    </row>
    <row r="18" spans="1:18" ht="15.75" x14ac:dyDescent="0.25">
      <c r="A18" s="13">
        <f t="shared" si="5"/>
        <v>5</v>
      </c>
      <c r="B18" s="25" t="s">
        <v>18</v>
      </c>
      <c r="C18" s="17">
        <v>43554</v>
      </c>
      <c r="D18" s="18">
        <f t="shared" si="0"/>
        <v>43583</v>
      </c>
      <c r="E18" s="22">
        <v>63</v>
      </c>
      <c r="F18" s="23">
        <v>43556</v>
      </c>
      <c r="G18" s="19">
        <v>50.15</v>
      </c>
      <c r="H18" s="20">
        <f t="shared" si="3"/>
        <v>-27</v>
      </c>
      <c r="I18" s="21">
        <f t="shared" si="4"/>
        <v>-1354.05</v>
      </c>
      <c r="K18" s="47"/>
      <c r="L18" s="51"/>
      <c r="M18" s="51"/>
      <c r="N18" s="51"/>
      <c r="O18" s="51"/>
      <c r="P18" s="47"/>
      <c r="Q18" s="47"/>
      <c r="R18" s="47"/>
    </row>
    <row r="19" spans="1:18" x14ac:dyDescent="0.25">
      <c r="A19" s="13">
        <f t="shared" si="5"/>
        <v>6</v>
      </c>
      <c r="B19" s="26" t="s">
        <v>19</v>
      </c>
      <c r="C19" s="17">
        <v>43554</v>
      </c>
      <c r="D19" s="18">
        <f t="shared" si="0"/>
        <v>43583</v>
      </c>
      <c r="E19" s="22">
        <v>64</v>
      </c>
      <c r="F19" s="23">
        <v>43556</v>
      </c>
      <c r="G19" s="19">
        <v>150</v>
      </c>
      <c r="H19" s="20">
        <f t="shared" si="3"/>
        <v>-27</v>
      </c>
      <c r="I19" s="21">
        <f t="shared" si="4"/>
        <v>-4050</v>
      </c>
      <c r="K19" s="47"/>
      <c r="L19" s="47"/>
      <c r="M19" s="47"/>
      <c r="N19" s="47"/>
      <c r="O19" s="47"/>
      <c r="P19" s="47"/>
      <c r="Q19" s="47"/>
      <c r="R19" s="47"/>
    </row>
    <row r="20" spans="1:18" ht="24" x14ac:dyDescent="0.25">
      <c r="A20" s="13">
        <f t="shared" si="5"/>
        <v>7</v>
      </c>
      <c r="B20" s="25" t="s">
        <v>20</v>
      </c>
      <c r="C20" s="17">
        <v>43539</v>
      </c>
      <c r="D20" s="18">
        <f t="shared" si="0"/>
        <v>43568</v>
      </c>
      <c r="E20" s="22">
        <v>65</v>
      </c>
      <c r="F20" s="23">
        <v>43556</v>
      </c>
      <c r="G20" s="19">
        <v>135.30000000000001</v>
      </c>
      <c r="H20" s="20">
        <f t="shared" si="3"/>
        <v>-12</v>
      </c>
      <c r="I20" s="21">
        <f t="shared" si="4"/>
        <v>-1623.6000000000001</v>
      </c>
      <c r="K20" s="47"/>
      <c r="L20" s="47"/>
      <c r="M20" s="47"/>
      <c r="N20" s="47"/>
      <c r="O20" s="47"/>
      <c r="P20" s="47"/>
      <c r="Q20" s="47"/>
      <c r="R20" s="47"/>
    </row>
    <row r="21" spans="1:18" ht="21.75" customHeight="1" x14ac:dyDescent="0.25">
      <c r="A21" s="13">
        <f t="shared" si="5"/>
        <v>8</v>
      </c>
      <c r="B21" s="25" t="s">
        <v>21</v>
      </c>
      <c r="C21" s="17">
        <v>43573</v>
      </c>
      <c r="D21" s="18">
        <f t="shared" si="0"/>
        <v>43602</v>
      </c>
      <c r="E21" s="22">
        <v>67</v>
      </c>
      <c r="F21" s="23">
        <v>43588</v>
      </c>
      <c r="G21" s="19">
        <v>150</v>
      </c>
      <c r="H21" s="20">
        <f t="shared" si="3"/>
        <v>-14</v>
      </c>
      <c r="I21" s="21">
        <f t="shared" si="4"/>
        <v>-2100</v>
      </c>
      <c r="K21" s="52"/>
      <c r="L21" s="53"/>
      <c r="M21" s="54"/>
      <c r="N21" s="54"/>
      <c r="O21" s="54"/>
      <c r="P21" s="54"/>
      <c r="Q21" s="47"/>
      <c r="R21" s="47"/>
    </row>
    <row r="22" spans="1:18" ht="25.5" customHeight="1" x14ac:dyDescent="0.25">
      <c r="A22" s="13">
        <f t="shared" si="5"/>
        <v>9</v>
      </c>
      <c r="B22" s="25" t="s">
        <v>22</v>
      </c>
      <c r="C22" s="17">
        <v>43539</v>
      </c>
      <c r="D22" s="18">
        <v>43568</v>
      </c>
      <c r="E22" s="22">
        <v>69</v>
      </c>
      <c r="F22" s="23">
        <v>43588</v>
      </c>
      <c r="G22" s="19">
        <v>100.46</v>
      </c>
      <c r="H22" s="20">
        <v>20</v>
      </c>
      <c r="I22" s="21">
        <v>2009.2</v>
      </c>
      <c r="K22" s="47"/>
      <c r="L22" s="47"/>
      <c r="M22" s="47"/>
      <c r="N22" s="47"/>
      <c r="O22" s="47"/>
      <c r="P22" s="47"/>
      <c r="Q22" s="47"/>
      <c r="R22" s="47"/>
    </row>
    <row r="23" spans="1:18" ht="24.75" customHeight="1" x14ac:dyDescent="0.25">
      <c r="A23" s="13">
        <f t="shared" si="5"/>
        <v>10</v>
      </c>
      <c r="B23" s="25" t="s">
        <v>23</v>
      </c>
      <c r="C23" s="17">
        <v>43552</v>
      </c>
      <c r="D23" s="18">
        <v>43581</v>
      </c>
      <c r="E23" s="22">
        <v>70</v>
      </c>
      <c r="F23" s="23">
        <v>43588</v>
      </c>
      <c r="G23" s="19">
        <v>240</v>
      </c>
      <c r="H23" s="20">
        <v>7</v>
      </c>
      <c r="I23" s="21">
        <v>1680</v>
      </c>
      <c r="K23" s="47"/>
      <c r="L23" s="47"/>
      <c r="M23" s="47"/>
      <c r="N23" s="47"/>
      <c r="O23" s="47"/>
      <c r="P23" s="47"/>
      <c r="Q23" s="47"/>
      <c r="R23" s="47"/>
    </row>
    <row r="24" spans="1:18" ht="22.5" customHeight="1" x14ac:dyDescent="0.25">
      <c r="A24" s="13">
        <f>A23+1</f>
        <v>11</v>
      </c>
      <c r="B24" s="25" t="s">
        <v>24</v>
      </c>
      <c r="C24" s="17">
        <v>43551</v>
      </c>
      <c r="D24" s="18">
        <v>43580</v>
      </c>
      <c r="E24" s="40">
        <v>71</v>
      </c>
      <c r="F24" s="34">
        <v>43588</v>
      </c>
      <c r="G24" s="19">
        <v>242</v>
      </c>
      <c r="H24" s="20">
        <v>8</v>
      </c>
      <c r="I24" s="21">
        <v>1936</v>
      </c>
      <c r="K24" s="52"/>
      <c r="L24" s="54"/>
      <c r="M24" s="54"/>
      <c r="N24" s="54"/>
      <c r="O24" s="54"/>
      <c r="P24" s="54"/>
      <c r="Q24" s="47"/>
      <c r="R24" s="47"/>
    </row>
    <row r="25" spans="1:18" ht="26.25" customHeight="1" x14ac:dyDescent="0.25">
      <c r="A25" s="13">
        <f t="shared" si="5"/>
        <v>12</v>
      </c>
      <c r="B25" s="25" t="s">
        <v>25</v>
      </c>
      <c r="C25" s="17">
        <v>43573</v>
      </c>
      <c r="D25" s="18">
        <v>43602</v>
      </c>
      <c r="E25" s="22">
        <v>72</v>
      </c>
      <c r="F25" s="23">
        <v>43588</v>
      </c>
      <c r="G25" s="19">
        <v>1681.82</v>
      </c>
      <c r="H25" s="20">
        <v>-14</v>
      </c>
      <c r="I25" s="21">
        <v>-23545.48</v>
      </c>
      <c r="K25" s="47"/>
      <c r="L25" s="53"/>
      <c r="M25" s="54"/>
      <c r="N25" s="54"/>
      <c r="O25" s="54"/>
      <c r="P25" s="54"/>
      <c r="Q25" s="47"/>
      <c r="R25" s="47"/>
    </row>
    <row r="26" spans="1:18" ht="24" customHeight="1" x14ac:dyDescent="0.25">
      <c r="A26" s="13">
        <f t="shared" si="5"/>
        <v>13</v>
      </c>
      <c r="B26" s="25" t="s">
        <v>26</v>
      </c>
      <c r="C26" s="17">
        <v>43573</v>
      </c>
      <c r="D26" s="18">
        <v>43602</v>
      </c>
      <c r="E26" s="22">
        <v>73</v>
      </c>
      <c r="F26" s="23">
        <v>43588</v>
      </c>
      <c r="G26" s="19">
        <v>252</v>
      </c>
      <c r="H26" s="20">
        <v>-14</v>
      </c>
      <c r="I26" s="21">
        <v>-3528</v>
      </c>
      <c r="K26" s="47"/>
      <c r="L26" s="54"/>
      <c r="M26" s="54"/>
      <c r="N26" s="54"/>
      <c r="O26" s="54"/>
      <c r="P26" s="54"/>
      <c r="Q26" s="47"/>
      <c r="R26" s="47"/>
    </row>
    <row r="27" spans="1:18" x14ac:dyDescent="0.25">
      <c r="A27" s="13">
        <f t="shared" si="5"/>
        <v>14</v>
      </c>
      <c r="B27" s="25" t="s">
        <v>27</v>
      </c>
      <c r="C27" s="17">
        <v>43573</v>
      </c>
      <c r="D27" s="18">
        <v>43602</v>
      </c>
      <c r="E27" s="22">
        <v>74</v>
      </c>
      <c r="F27" s="23">
        <v>43588</v>
      </c>
      <c r="G27" s="19">
        <v>385.45</v>
      </c>
      <c r="H27" s="20">
        <v>-14</v>
      </c>
      <c r="I27" s="21">
        <v>-5396.3</v>
      </c>
      <c r="K27" s="47"/>
      <c r="L27" s="54"/>
      <c r="M27" s="54"/>
      <c r="N27" s="54"/>
      <c r="O27" s="54"/>
      <c r="P27" s="54"/>
      <c r="Q27" s="47"/>
      <c r="R27" s="47"/>
    </row>
    <row r="28" spans="1:18" ht="24" x14ac:dyDescent="0.25">
      <c r="A28" s="13">
        <f t="shared" si="5"/>
        <v>15</v>
      </c>
      <c r="B28" s="27" t="s">
        <v>28</v>
      </c>
      <c r="C28" s="23">
        <v>43573</v>
      </c>
      <c r="D28" s="23">
        <f t="shared" ref="D28:D35" si="6">C28+29</f>
        <v>43602</v>
      </c>
      <c r="E28" s="31">
        <v>97</v>
      </c>
      <c r="F28" s="23">
        <v>43605</v>
      </c>
      <c r="G28" s="28">
        <v>123.28</v>
      </c>
      <c r="H28" s="32">
        <f t="shared" ref="H28:H35" si="7">F28-D28</f>
        <v>3</v>
      </c>
      <c r="I28" s="33">
        <f t="shared" ref="I28:I35" si="8">G28*H28</f>
        <v>369.84000000000003</v>
      </c>
      <c r="K28" s="52"/>
      <c r="L28" s="53"/>
      <c r="M28" s="47"/>
      <c r="N28" s="47"/>
      <c r="O28" s="47"/>
      <c r="P28" s="47"/>
      <c r="Q28" s="47"/>
      <c r="R28" s="47"/>
    </row>
    <row r="29" spans="1:18" ht="24" x14ac:dyDescent="0.25">
      <c r="A29" s="13">
        <f t="shared" si="5"/>
        <v>16</v>
      </c>
      <c r="B29" s="27" t="s">
        <v>28</v>
      </c>
      <c r="C29" s="23">
        <v>43573</v>
      </c>
      <c r="D29" s="23">
        <f t="shared" si="6"/>
        <v>43602</v>
      </c>
      <c r="E29" s="31">
        <v>98</v>
      </c>
      <c r="F29" s="23">
        <v>43605</v>
      </c>
      <c r="G29" s="28">
        <v>91.47</v>
      </c>
      <c r="H29" s="32">
        <f t="shared" si="7"/>
        <v>3</v>
      </c>
      <c r="I29" s="33">
        <f t="shared" si="8"/>
        <v>274.40999999999997</v>
      </c>
      <c r="K29" s="47"/>
      <c r="L29" s="47"/>
      <c r="M29" s="47"/>
      <c r="N29" s="54"/>
      <c r="O29" s="47"/>
      <c r="P29" s="47"/>
      <c r="Q29" s="47"/>
      <c r="R29" s="47"/>
    </row>
    <row r="30" spans="1:18" ht="15" customHeight="1" x14ac:dyDescent="0.25">
      <c r="A30" s="13">
        <f t="shared" si="5"/>
        <v>17</v>
      </c>
      <c r="B30" s="27" t="s">
        <v>28</v>
      </c>
      <c r="C30" s="23">
        <v>43573</v>
      </c>
      <c r="D30" s="23">
        <f t="shared" si="6"/>
        <v>43602</v>
      </c>
      <c r="E30" s="31">
        <v>99</v>
      </c>
      <c r="F30" s="23">
        <v>43605</v>
      </c>
      <c r="G30" s="28">
        <v>339.41</v>
      </c>
      <c r="H30" s="32">
        <f t="shared" si="7"/>
        <v>3</v>
      </c>
      <c r="I30" s="33">
        <f t="shared" si="8"/>
        <v>1018.23</v>
      </c>
      <c r="K30" s="47"/>
      <c r="L30" s="54"/>
      <c r="M30" s="47"/>
      <c r="N30" s="47"/>
      <c r="O30" s="47"/>
      <c r="P30" s="47"/>
      <c r="Q30" s="47"/>
      <c r="R30" s="47"/>
    </row>
    <row r="31" spans="1:18" ht="24" x14ac:dyDescent="0.25">
      <c r="A31" s="13">
        <f t="shared" si="5"/>
        <v>18</v>
      </c>
      <c r="B31" s="27" t="s">
        <v>28</v>
      </c>
      <c r="C31" s="23">
        <v>43573</v>
      </c>
      <c r="D31" s="23">
        <f t="shared" si="6"/>
        <v>43602</v>
      </c>
      <c r="E31" s="31">
        <v>100</v>
      </c>
      <c r="F31" s="23">
        <v>43605</v>
      </c>
      <c r="G31" s="28">
        <v>200</v>
      </c>
      <c r="H31" s="32">
        <f t="shared" si="7"/>
        <v>3</v>
      </c>
      <c r="I31" s="33">
        <f t="shared" si="8"/>
        <v>600</v>
      </c>
      <c r="K31" s="52"/>
      <c r="L31" s="54"/>
      <c r="M31" s="54"/>
      <c r="N31" s="54"/>
      <c r="O31" s="47"/>
      <c r="P31" s="47"/>
      <c r="Q31" s="47"/>
      <c r="R31" s="47"/>
    </row>
    <row r="32" spans="1:18" ht="24" x14ac:dyDescent="0.25">
      <c r="A32" s="13">
        <f t="shared" si="5"/>
        <v>19</v>
      </c>
      <c r="B32" s="27" t="s">
        <v>28</v>
      </c>
      <c r="C32" s="23">
        <v>43573</v>
      </c>
      <c r="D32" s="23">
        <f t="shared" si="6"/>
        <v>43602</v>
      </c>
      <c r="E32" s="31">
        <v>101</v>
      </c>
      <c r="F32" s="23">
        <v>43605</v>
      </c>
      <c r="G32" s="28">
        <v>540.20000000000005</v>
      </c>
      <c r="H32" s="32">
        <f t="shared" si="7"/>
        <v>3</v>
      </c>
      <c r="I32" s="33">
        <f t="shared" si="8"/>
        <v>1620.6000000000001</v>
      </c>
    </row>
    <row r="33" spans="1:14" ht="24" x14ac:dyDescent="0.25">
      <c r="A33" s="13">
        <f t="shared" si="5"/>
        <v>20</v>
      </c>
      <c r="B33" s="27" t="s">
        <v>28</v>
      </c>
      <c r="C33" s="23">
        <v>43573</v>
      </c>
      <c r="D33" s="23">
        <f t="shared" si="6"/>
        <v>43602</v>
      </c>
      <c r="E33" s="31">
        <v>102</v>
      </c>
      <c r="F33" s="23">
        <v>43605</v>
      </c>
      <c r="G33" s="28">
        <v>254.04</v>
      </c>
      <c r="H33" s="32">
        <f t="shared" si="7"/>
        <v>3</v>
      </c>
      <c r="I33" s="33">
        <f t="shared" si="8"/>
        <v>762.12</v>
      </c>
    </row>
    <row r="34" spans="1:14" ht="24" x14ac:dyDescent="0.25">
      <c r="A34" s="13">
        <f t="shared" si="5"/>
        <v>21</v>
      </c>
      <c r="B34" s="27" t="s">
        <v>28</v>
      </c>
      <c r="C34" s="23">
        <v>43573</v>
      </c>
      <c r="D34" s="23">
        <f t="shared" si="6"/>
        <v>43602</v>
      </c>
      <c r="E34" s="31">
        <v>103</v>
      </c>
      <c r="F34" s="23">
        <v>43605</v>
      </c>
      <c r="G34" s="28">
        <v>219.43</v>
      </c>
      <c r="H34" s="32">
        <f t="shared" si="7"/>
        <v>3</v>
      </c>
      <c r="I34" s="33">
        <f t="shared" si="8"/>
        <v>658.29</v>
      </c>
      <c r="K34" s="4"/>
      <c r="L34" s="5"/>
      <c r="M34" s="5"/>
      <c r="N34" s="5"/>
    </row>
    <row r="35" spans="1:14" ht="24" x14ac:dyDescent="0.25">
      <c r="A35" s="13">
        <f t="shared" si="5"/>
        <v>22</v>
      </c>
      <c r="B35" s="27" t="s">
        <v>28</v>
      </c>
      <c r="C35" s="23">
        <v>43573</v>
      </c>
      <c r="D35" s="30">
        <f t="shared" si="6"/>
        <v>43602</v>
      </c>
      <c r="E35" s="31">
        <v>104</v>
      </c>
      <c r="F35" s="23">
        <v>43605</v>
      </c>
      <c r="G35" s="28">
        <v>889.77</v>
      </c>
      <c r="H35" s="32">
        <f t="shared" si="7"/>
        <v>3</v>
      </c>
      <c r="I35" s="33">
        <f t="shared" si="8"/>
        <v>2669.31</v>
      </c>
      <c r="K35" s="4"/>
      <c r="L35" s="5"/>
      <c r="M35" s="5"/>
      <c r="N35" s="5"/>
    </row>
    <row r="36" spans="1:14" ht="24" x14ac:dyDescent="0.25">
      <c r="A36" s="13">
        <f t="shared" si="5"/>
        <v>23</v>
      </c>
      <c r="B36" s="27" t="s">
        <v>29</v>
      </c>
      <c r="C36" s="23">
        <v>43574</v>
      </c>
      <c r="D36" s="18">
        <f t="shared" si="0"/>
        <v>43603</v>
      </c>
      <c r="E36" s="31">
        <v>106</v>
      </c>
      <c r="F36" s="23">
        <v>43606</v>
      </c>
      <c r="G36" s="28">
        <v>695.98099999999999</v>
      </c>
      <c r="H36" s="20">
        <f t="shared" si="3"/>
        <v>3</v>
      </c>
      <c r="I36" s="21">
        <f t="shared" si="4"/>
        <v>2087.9430000000002</v>
      </c>
      <c r="K36" s="4"/>
      <c r="L36" s="5"/>
      <c r="M36" s="5"/>
      <c r="N36" s="5"/>
    </row>
    <row r="37" spans="1:14" ht="23.25" customHeight="1" x14ac:dyDescent="0.25">
      <c r="A37" s="13">
        <f t="shared" si="5"/>
        <v>24</v>
      </c>
      <c r="B37" s="29" t="s">
        <v>30</v>
      </c>
      <c r="C37" s="23">
        <v>43574</v>
      </c>
      <c r="D37" s="18">
        <f t="shared" si="0"/>
        <v>43603</v>
      </c>
      <c r="E37" s="31">
        <v>107</v>
      </c>
      <c r="F37" s="23">
        <v>43606</v>
      </c>
      <c r="G37" s="28">
        <v>1210</v>
      </c>
      <c r="H37" s="20">
        <f t="shared" si="3"/>
        <v>3</v>
      </c>
      <c r="I37" s="21">
        <f t="shared" si="4"/>
        <v>3630</v>
      </c>
      <c r="K37" s="4"/>
      <c r="L37" s="5"/>
      <c r="M37" s="5"/>
      <c r="N37" s="5"/>
    </row>
    <row r="38" spans="1:14" ht="24" x14ac:dyDescent="0.25">
      <c r="A38" s="13">
        <f t="shared" si="5"/>
        <v>25</v>
      </c>
      <c r="B38" s="35" t="s">
        <v>31</v>
      </c>
      <c r="C38" s="23">
        <v>43574</v>
      </c>
      <c r="D38" s="30">
        <f t="shared" si="0"/>
        <v>43603</v>
      </c>
      <c r="E38" s="31">
        <v>108</v>
      </c>
      <c r="F38" s="23">
        <v>43606</v>
      </c>
      <c r="G38" s="28">
        <v>209.56</v>
      </c>
      <c r="H38" s="32">
        <f t="shared" si="3"/>
        <v>3</v>
      </c>
      <c r="I38" s="33">
        <f t="shared" si="4"/>
        <v>628.68000000000006</v>
      </c>
      <c r="K38" s="4"/>
      <c r="L38" s="5"/>
      <c r="M38" s="5"/>
      <c r="N38" s="5"/>
    </row>
    <row r="39" spans="1:14" x14ac:dyDescent="0.25">
      <c r="A39" s="13">
        <f t="shared" si="5"/>
        <v>26</v>
      </c>
      <c r="B39" s="27" t="s">
        <v>32</v>
      </c>
      <c r="C39" s="23">
        <v>43589</v>
      </c>
      <c r="D39" s="30">
        <f t="shared" si="0"/>
        <v>43618</v>
      </c>
      <c r="E39" s="31">
        <v>109</v>
      </c>
      <c r="F39" s="23">
        <v>43606</v>
      </c>
      <c r="G39" s="28">
        <v>231</v>
      </c>
      <c r="H39" s="32">
        <f t="shared" si="3"/>
        <v>-12</v>
      </c>
      <c r="I39" s="33">
        <f t="shared" si="4"/>
        <v>-2772</v>
      </c>
      <c r="K39" s="4"/>
      <c r="L39" s="5"/>
      <c r="M39" s="5"/>
      <c r="N39" s="5"/>
    </row>
    <row r="40" spans="1:14" x14ac:dyDescent="0.25">
      <c r="A40" s="13">
        <f t="shared" si="5"/>
        <v>27</v>
      </c>
      <c r="B40" s="27" t="s">
        <v>33</v>
      </c>
      <c r="C40" s="23">
        <v>43589</v>
      </c>
      <c r="D40" s="30">
        <f t="shared" si="0"/>
        <v>43618</v>
      </c>
      <c r="E40" s="31">
        <v>110</v>
      </c>
      <c r="F40" s="23">
        <v>43606</v>
      </c>
      <c r="G40" s="28">
        <v>37.96</v>
      </c>
      <c r="H40" s="32">
        <f t="shared" si="3"/>
        <v>-12</v>
      </c>
      <c r="I40" s="33">
        <f t="shared" si="4"/>
        <v>-455.52</v>
      </c>
      <c r="K40" s="4"/>
      <c r="L40" s="5"/>
      <c r="M40" s="5"/>
      <c r="N40" s="5"/>
    </row>
    <row r="41" spans="1:14" ht="24" x14ac:dyDescent="0.25">
      <c r="A41" s="13">
        <f t="shared" si="5"/>
        <v>28</v>
      </c>
      <c r="B41" s="27" t="s">
        <v>34</v>
      </c>
      <c r="C41" s="23">
        <v>43573</v>
      </c>
      <c r="D41" s="30">
        <f t="shared" si="0"/>
        <v>43602</v>
      </c>
      <c r="E41" s="31">
        <v>111</v>
      </c>
      <c r="F41" s="23">
        <v>43610</v>
      </c>
      <c r="G41" s="28">
        <v>954.55</v>
      </c>
      <c r="H41" s="32">
        <f t="shared" si="3"/>
        <v>8</v>
      </c>
      <c r="I41" s="33">
        <f t="shared" si="4"/>
        <v>7636.4</v>
      </c>
      <c r="K41" s="4"/>
      <c r="L41" s="5"/>
      <c r="M41" s="5"/>
      <c r="N41" s="5"/>
    </row>
    <row r="42" spans="1:14" ht="24" x14ac:dyDescent="0.25">
      <c r="A42" s="13">
        <f t="shared" si="5"/>
        <v>29</v>
      </c>
      <c r="B42" s="27" t="s">
        <v>35</v>
      </c>
      <c r="C42" s="23">
        <v>43573</v>
      </c>
      <c r="D42" s="30">
        <f t="shared" si="0"/>
        <v>43602</v>
      </c>
      <c r="E42" s="31">
        <v>112</v>
      </c>
      <c r="F42" s="23">
        <v>43610</v>
      </c>
      <c r="G42" s="28">
        <v>323</v>
      </c>
      <c r="H42" s="32">
        <f t="shared" si="3"/>
        <v>8</v>
      </c>
      <c r="I42" s="33">
        <f t="shared" si="4"/>
        <v>2584</v>
      </c>
      <c r="K42" s="4"/>
      <c r="L42" s="5"/>
      <c r="M42" s="5"/>
      <c r="N42" s="5"/>
    </row>
    <row r="43" spans="1:14" x14ac:dyDescent="0.25">
      <c r="A43" s="13">
        <f t="shared" si="5"/>
        <v>30</v>
      </c>
      <c r="B43" s="27" t="s">
        <v>36</v>
      </c>
      <c r="C43" s="23">
        <v>43589</v>
      </c>
      <c r="D43" s="30">
        <f t="shared" si="0"/>
        <v>43618</v>
      </c>
      <c r="E43" s="31">
        <v>113</v>
      </c>
      <c r="F43" s="23">
        <v>43610</v>
      </c>
      <c r="G43" s="28">
        <v>231</v>
      </c>
      <c r="H43" s="32">
        <f t="shared" si="3"/>
        <v>-8</v>
      </c>
      <c r="I43" s="33">
        <f t="shared" si="4"/>
        <v>-1848</v>
      </c>
      <c r="K43" s="4"/>
      <c r="L43" s="5"/>
      <c r="M43" s="5"/>
      <c r="N43" s="5"/>
    </row>
    <row r="44" spans="1:14" x14ac:dyDescent="0.25">
      <c r="A44" s="12">
        <f t="shared" si="5"/>
        <v>31</v>
      </c>
      <c r="B44" s="27" t="s">
        <v>37</v>
      </c>
      <c r="C44" s="23">
        <v>43589</v>
      </c>
      <c r="D44" s="30">
        <f t="shared" si="0"/>
        <v>43618</v>
      </c>
      <c r="E44" s="31">
        <v>114</v>
      </c>
      <c r="F44" s="23">
        <v>43610</v>
      </c>
      <c r="G44" s="28">
        <v>140</v>
      </c>
      <c r="H44" s="32">
        <f t="shared" si="3"/>
        <v>-8</v>
      </c>
      <c r="I44" s="33">
        <f t="shared" si="4"/>
        <v>-1120</v>
      </c>
      <c r="K44" s="4"/>
      <c r="L44" s="5"/>
      <c r="M44" s="5"/>
      <c r="N44" s="5"/>
    </row>
    <row r="45" spans="1:14" ht="24" x14ac:dyDescent="0.25">
      <c r="A45" s="12">
        <f t="shared" si="5"/>
        <v>32</v>
      </c>
      <c r="B45" s="27" t="s">
        <v>38</v>
      </c>
      <c r="C45" s="23">
        <v>43598</v>
      </c>
      <c r="D45" s="30">
        <f t="shared" si="0"/>
        <v>43627</v>
      </c>
      <c r="E45" s="31">
        <v>115</v>
      </c>
      <c r="F45" s="23">
        <v>43610</v>
      </c>
      <c r="G45" s="28">
        <v>410</v>
      </c>
      <c r="H45" s="32">
        <f t="shared" si="3"/>
        <v>-17</v>
      </c>
      <c r="I45" s="33">
        <f t="shared" si="4"/>
        <v>-6970</v>
      </c>
      <c r="K45" s="4"/>
      <c r="L45" s="5"/>
      <c r="M45" s="5"/>
      <c r="N45" s="5"/>
    </row>
    <row r="46" spans="1:14" ht="24" x14ac:dyDescent="0.25">
      <c r="A46" s="12">
        <f t="shared" si="5"/>
        <v>33</v>
      </c>
      <c r="B46" s="27" t="s">
        <v>39</v>
      </c>
      <c r="C46" s="23">
        <v>43598</v>
      </c>
      <c r="D46" s="30">
        <f t="shared" si="0"/>
        <v>43627</v>
      </c>
      <c r="E46" s="31">
        <v>116</v>
      </c>
      <c r="F46" s="23">
        <v>43610</v>
      </c>
      <c r="G46" s="28">
        <v>332.79</v>
      </c>
      <c r="H46" s="32">
        <f t="shared" si="3"/>
        <v>-17</v>
      </c>
      <c r="I46" s="33">
        <f t="shared" si="4"/>
        <v>-5657.43</v>
      </c>
      <c r="K46" s="4"/>
      <c r="L46" s="5"/>
      <c r="M46" s="5"/>
      <c r="N46" s="5"/>
    </row>
    <row r="47" spans="1:14" ht="24" x14ac:dyDescent="0.25">
      <c r="A47" s="12">
        <f t="shared" si="5"/>
        <v>34</v>
      </c>
      <c r="B47" s="29" t="s">
        <v>40</v>
      </c>
      <c r="C47" s="23">
        <v>43573</v>
      </c>
      <c r="D47" s="30">
        <f t="shared" si="0"/>
        <v>43602</v>
      </c>
      <c r="E47" s="31">
        <v>117</v>
      </c>
      <c r="F47" s="23">
        <v>43610</v>
      </c>
      <c r="G47" s="28">
        <v>381.82</v>
      </c>
      <c r="H47" s="32">
        <f t="shared" si="3"/>
        <v>8</v>
      </c>
      <c r="I47" s="33">
        <f t="shared" si="4"/>
        <v>3054.56</v>
      </c>
      <c r="K47" s="4"/>
      <c r="L47" s="5"/>
      <c r="M47" s="5"/>
      <c r="N47" s="5"/>
    </row>
    <row r="48" spans="1:14" ht="24" x14ac:dyDescent="0.25">
      <c r="A48" s="12">
        <f t="shared" si="5"/>
        <v>35</v>
      </c>
      <c r="B48" s="35" t="s">
        <v>41</v>
      </c>
      <c r="C48" s="23">
        <v>43589</v>
      </c>
      <c r="D48" s="30">
        <f t="shared" si="0"/>
        <v>43618</v>
      </c>
      <c r="E48" s="31">
        <v>118</v>
      </c>
      <c r="F48" s="23">
        <v>43610</v>
      </c>
      <c r="G48" s="28">
        <v>65</v>
      </c>
      <c r="H48" s="32">
        <f t="shared" si="3"/>
        <v>-8</v>
      </c>
      <c r="I48" s="33">
        <f t="shared" si="4"/>
        <v>-520</v>
      </c>
      <c r="K48" s="4"/>
      <c r="L48" s="5"/>
      <c r="M48" s="5"/>
      <c r="N48" s="5"/>
    </row>
    <row r="49" spans="1:17" ht="24" x14ac:dyDescent="0.25">
      <c r="A49" s="12">
        <f t="shared" si="5"/>
        <v>36</v>
      </c>
      <c r="B49" s="29" t="s">
        <v>42</v>
      </c>
      <c r="C49" s="23">
        <v>43589</v>
      </c>
      <c r="D49" s="30">
        <f t="shared" si="0"/>
        <v>43618</v>
      </c>
      <c r="E49" s="31">
        <v>119</v>
      </c>
      <c r="F49" s="23">
        <v>43610</v>
      </c>
      <c r="G49" s="28">
        <v>144</v>
      </c>
      <c r="H49" s="32">
        <f t="shared" si="3"/>
        <v>-8</v>
      </c>
      <c r="I49" s="33">
        <f t="shared" si="4"/>
        <v>-1152</v>
      </c>
      <c r="K49" s="4"/>
      <c r="L49" s="5"/>
      <c r="M49" s="5"/>
      <c r="N49" s="5"/>
    </row>
    <row r="50" spans="1:17" x14ac:dyDescent="0.25">
      <c r="A50" s="12">
        <f t="shared" si="5"/>
        <v>37</v>
      </c>
      <c r="B50" s="36" t="s">
        <v>43</v>
      </c>
      <c r="C50" s="23">
        <v>43612</v>
      </c>
      <c r="D50" s="30">
        <f t="shared" si="0"/>
        <v>43641</v>
      </c>
      <c r="E50" s="41">
        <v>120</v>
      </c>
      <c r="F50" s="34">
        <v>43621</v>
      </c>
      <c r="G50" s="28">
        <v>19.989999999999998</v>
      </c>
      <c r="H50" s="37">
        <f t="shared" si="3"/>
        <v>-20</v>
      </c>
      <c r="I50" s="38">
        <f t="shared" si="4"/>
        <v>-399.79999999999995</v>
      </c>
      <c r="K50" s="4"/>
      <c r="L50" s="5"/>
      <c r="M50" s="5"/>
      <c r="N50" s="5"/>
    </row>
    <row r="51" spans="1:17" x14ac:dyDescent="0.25">
      <c r="A51" s="12">
        <f t="shared" si="5"/>
        <v>38</v>
      </c>
      <c r="B51" s="37" t="s">
        <v>44</v>
      </c>
      <c r="C51" s="23">
        <v>43612</v>
      </c>
      <c r="D51" s="30">
        <f t="shared" si="0"/>
        <v>43641</v>
      </c>
      <c r="E51" s="41">
        <v>121</v>
      </c>
      <c r="F51" s="23">
        <v>43621</v>
      </c>
      <c r="G51" s="28">
        <v>186</v>
      </c>
      <c r="H51" s="37">
        <f t="shared" si="3"/>
        <v>-20</v>
      </c>
      <c r="I51" s="38">
        <f t="shared" si="4"/>
        <v>-3720</v>
      </c>
      <c r="K51" s="4"/>
      <c r="L51" s="5"/>
      <c r="M51" s="5"/>
      <c r="N51" s="5"/>
    </row>
    <row r="52" spans="1:17" x14ac:dyDescent="0.25">
      <c r="A52" s="12">
        <f t="shared" si="5"/>
        <v>39</v>
      </c>
      <c r="B52" s="29" t="s">
        <v>45</v>
      </c>
      <c r="C52" s="23">
        <v>43612</v>
      </c>
      <c r="D52" s="30">
        <f t="shared" si="0"/>
        <v>43641</v>
      </c>
      <c r="E52" s="41">
        <v>122</v>
      </c>
      <c r="F52" s="23">
        <v>43621</v>
      </c>
      <c r="G52" s="28">
        <v>100</v>
      </c>
      <c r="H52" s="37">
        <f t="shared" si="3"/>
        <v>-20</v>
      </c>
      <c r="I52" s="38">
        <f t="shared" si="4"/>
        <v>-2000</v>
      </c>
      <c r="K52" s="4"/>
      <c r="L52" s="5"/>
      <c r="M52" s="5"/>
      <c r="N52" s="5"/>
    </row>
    <row r="53" spans="1:17" ht="24" x14ac:dyDescent="0.25">
      <c r="A53" s="12">
        <f t="shared" si="5"/>
        <v>40</v>
      </c>
      <c r="B53" s="39" t="s">
        <v>46</v>
      </c>
      <c r="C53" s="23">
        <v>43612</v>
      </c>
      <c r="D53" s="30">
        <f t="shared" si="0"/>
        <v>43641</v>
      </c>
      <c r="E53" s="41">
        <v>123</v>
      </c>
      <c r="F53" s="23">
        <f>$F$46</f>
        <v>43610</v>
      </c>
      <c r="G53" s="28">
        <v>80</v>
      </c>
      <c r="H53" s="37">
        <f t="shared" si="3"/>
        <v>-31</v>
      </c>
      <c r="I53" s="38">
        <f t="shared" si="4"/>
        <v>-2480</v>
      </c>
      <c r="K53" s="4"/>
      <c r="L53" s="5"/>
      <c r="M53" s="5"/>
      <c r="N53" s="5"/>
    </row>
    <row r="54" spans="1:17" ht="24" x14ac:dyDescent="0.25">
      <c r="A54" s="12">
        <f t="shared" si="5"/>
        <v>41</v>
      </c>
      <c r="B54" s="29" t="s">
        <v>47</v>
      </c>
      <c r="C54" s="23">
        <v>43612</v>
      </c>
      <c r="D54" s="30">
        <f t="shared" si="0"/>
        <v>43641</v>
      </c>
      <c r="E54" s="41">
        <v>124</v>
      </c>
      <c r="F54" s="23">
        <f>$F$46</f>
        <v>43610</v>
      </c>
      <c r="G54" s="28">
        <v>252</v>
      </c>
      <c r="H54" s="37">
        <f t="shared" si="3"/>
        <v>-31</v>
      </c>
      <c r="I54" s="38">
        <f t="shared" si="4"/>
        <v>-7812</v>
      </c>
      <c r="K54" s="4"/>
      <c r="L54" s="5"/>
      <c r="M54" s="5"/>
      <c r="N54" s="5"/>
    </row>
    <row r="55" spans="1:17" ht="24" x14ac:dyDescent="0.25">
      <c r="A55" s="12">
        <f t="shared" si="5"/>
        <v>42</v>
      </c>
      <c r="B55" s="35" t="s">
        <v>48</v>
      </c>
      <c r="C55" s="23">
        <v>43612</v>
      </c>
      <c r="D55" s="30">
        <f t="shared" si="0"/>
        <v>43641</v>
      </c>
      <c r="E55" s="41">
        <v>125</v>
      </c>
      <c r="F55" s="23">
        <f>$F$46</f>
        <v>43610</v>
      </c>
      <c r="G55" s="28">
        <v>96.84</v>
      </c>
      <c r="H55" s="37">
        <f t="shared" si="3"/>
        <v>-31</v>
      </c>
      <c r="I55" s="38">
        <f t="shared" si="4"/>
        <v>-3002.04</v>
      </c>
      <c r="K55" s="4"/>
      <c r="L55" s="5"/>
      <c r="M55" s="5"/>
      <c r="N55" s="5"/>
    </row>
    <row r="56" spans="1:17" ht="24" x14ac:dyDescent="0.25">
      <c r="A56" s="12">
        <f t="shared" si="5"/>
        <v>43</v>
      </c>
      <c r="B56" s="29" t="s">
        <v>49</v>
      </c>
      <c r="C56" s="23">
        <v>43612</v>
      </c>
      <c r="D56" s="30">
        <f t="shared" si="0"/>
        <v>43641</v>
      </c>
      <c r="E56" s="41">
        <v>126</v>
      </c>
      <c r="F56" s="23">
        <v>43622</v>
      </c>
      <c r="G56" s="28">
        <v>924</v>
      </c>
      <c r="H56" s="37">
        <f t="shared" si="3"/>
        <v>-19</v>
      </c>
      <c r="I56" s="38">
        <f t="shared" si="4"/>
        <v>-17556</v>
      </c>
      <c r="K56" s="58"/>
      <c r="L56" s="59"/>
      <c r="M56" s="59"/>
      <c r="N56" s="59"/>
      <c r="O56" s="60"/>
      <c r="P56" s="60"/>
      <c r="Q56" s="60"/>
    </row>
    <row r="57" spans="1:17" x14ac:dyDescent="0.25">
      <c r="A57" s="12">
        <f t="shared" si="5"/>
        <v>44</v>
      </c>
      <c r="B57" s="37" t="s">
        <v>50</v>
      </c>
      <c r="C57" s="23">
        <v>43620</v>
      </c>
      <c r="D57" s="30">
        <f t="shared" si="0"/>
        <v>43649</v>
      </c>
      <c r="E57" s="41">
        <v>127</v>
      </c>
      <c r="F57" s="23">
        <v>43622</v>
      </c>
      <c r="G57" s="28">
        <v>68.319999999999993</v>
      </c>
      <c r="H57" s="37">
        <f t="shared" si="3"/>
        <v>-27</v>
      </c>
      <c r="I57" s="38">
        <f t="shared" si="4"/>
        <v>-1844.6399999999999</v>
      </c>
      <c r="K57" s="4"/>
      <c r="L57" s="5"/>
      <c r="M57" s="5"/>
      <c r="N57" s="5"/>
    </row>
    <row r="58" spans="1:17" x14ac:dyDescent="0.25">
      <c r="A58" s="12">
        <f t="shared" si="5"/>
        <v>45</v>
      </c>
      <c r="B58" s="37" t="s">
        <v>51</v>
      </c>
      <c r="C58" s="23">
        <v>43598</v>
      </c>
      <c r="D58" s="30">
        <f t="shared" si="0"/>
        <v>43627</v>
      </c>
      <c r="E58" s="41">
        <v>128</v>
      </c>
      <c r="F58" s="23">
        <v>43622</v>
      </c>
      <c r="G58" s="28">
        <v>381.82</v>
      </c>
      <c r="H58" s="37">
        <f t="shared" si="3"/>
        <v>-5</v>
      </c>
      <c r="I58" s="38">
        <f t="shared" si="4"/>
        <v>-1909.1</v>
      </c>
      <c r="K58" s="4"/>
      <c r="L58" s="5"/>
      <c r="M58" s="5"/>
      <c r="N58" s="5"/>
    </row>
    <row r="59" spans="1:17" ht="24" x14ac:dyDescent="0.25">
      <c r="A59" s="12">
        <f t="shared" si="5"/>
        <v>46</v>
      </c>
      <c r="B59" s="29" t="s">
        <v>52</v>
      </c>
      <c r="C59" s="23">
        <v>43612</v>
      </c>
      <c r="D59" s="30">
        <f t="shared" si="0"/>
        <v>43641</v>
      </c>
      <c r="E59" s="41">
        <v>129</v>
      </c>
      <c r="F59" s="23">
        <v>43622</v>
      </c>
      <c r="G59" s="28">
        <v>180</v>
      </c>
      <c r="H59" s="37">
        <f t="shared" si="3"/>
        <v>-19</v>
      </c>
      <c r="I59" s="38">
        <f t="shared" si="4"/>
        <v>-3420</v>
      </c>
      <c r="K59" s="4"/>
      <c r="L59" s="5"/>
      <c r="M59" s="5"/>
      <c r="N59" s="5"/>
    </row>
    <row r="60" spans="1:17" x14ac:dyDescent="0.25">
      <c r="A60" s="12">
        <f t="shared" si="5"/>
        <v>47</v>
      </c>
      <c r="B60" s="37" t="s">
        <v>53</v>
      </c>
      <c r="C60" s="23">
        <v>43612</v>
      </c>
      <c r="D60" s="30">
        <f t="shared" si="0"/>
        <v>43641</v>
      </c>
      <c r="E60" s="31">
        <v>130</v>
      </c>
      <c r="F60" s="23">
        <v>43622</v>
      </c>
      <c r="G60" s="28">
        <v>146</v>
      </c>
      <c r="H60" s="37">
        <f t="shared" si="3"/>
        <v>-19</v>
      </c>
      <c r="I60" s="38">
        <f t="shared" si="4"/>
        <v>-2774</v>
      </c>
      <c r="K60" s="4"/>
      <c r="L60" s="5"/>
      <c r="M60" s="5"/>
      <c r="N60" s="5"/>
    </row>
    <row r="61" spans="1:17" x14ac:dyDescent="0.25">
      <c r="A61" s="12">
        <f t="shared" si="5"/>
        <v>48</v>
      </c>
      <c r="B61" s="20" t="s">
        <v>54</v>
      </c>
      <c r="C61" s="17">
        <v>43612</v>
      </c>
      <c r="D61" s="18">
        <f t="shared" si="0"/>
        <v>43641</v>
      </c>
      <c r="E61" s="42">
        <v>150</v>
      </c>
      <c r="F61" s="23">
        <v>43634</v>
      </c>
      <c r="G61" s="19">
        <v>206</v>
      </c>
      <c r="H61" s="20">
        <f t="shared" ref="H61:H63" si="9">F61-D61</f>
        <v>-7</v>
      </c>
      <c r="I61" s="21">
        <f t="shared" ref="I61:I63" si="10">G61*H61</f>
        <v>-1442</v>
      </c>
      <c r="K61" s="4"/>
      <c r="L61" s="5"/>
      <c r="M61" s="5"/>
      <c r="N61" s="5"/>
    </row>
    <row r="62" spans="1:17" ht="24" x14ac:dyDescent="0.25">
      <c r="A62" s="12">
        <f t="shared" si="5"/>
        <v>49</v>
      </c>
      <c r="B62" s="15" t="s">
        <v>55</v>
      </c>
      <c r="C62" s="17">
        <v>43612</v>
      </c>
      <c r="D62" s="18">
        <f t="shared" si="0"/>
        <v>43641</v>
      </c>
      <c r="E62" s="42">
        <v>151</v>
      </c>
      <c r="F62" s="23">
        <v>43634</v>
      </c>
      <c r="G62" s="19">
        <v>210</v>
      </c>
      <c r="H62" s="20">
        <f t="shared" si="9"/>
        <v>-7</v>
      </c>
      <c r="I62" s="21">
        <f t="shared" si="10"/>
        <v>-1470</v>
      </c>
      <c r="K62" s="4"/>
      <c r="L62" s="5"/>
      <c r="M62" s="5"/>
      <c r="N62" s="5"/>
    </row>
    <row r="63" spans="1:17" x14ac:dyDescent="0.25">
      <c r="A63" s="12">
        <f t="shared" si="5"/>
        <v>50</v>
      </c>
      <c r="B63" s="20" t="s">
        <v>56</v>
      </c>
      <c r="C63" s="17">
        <v>43626</v>
      </c>
      <c r="D63" s="18">
        <f t="shared" si="0"/>
        <v>43655</v>
      </c>
      <c r="E63" s="42">
        <v>153</v>
      </c>
      <c r="F63" s="23">
        <v>43634</v>
      </c>
      <c r="G63" s="19">
        <v>938.65</v>
      </c>
      <c r="H63" s="20">
        <f t="shared" si="9"/>
        <v>-21</v>
      </c>
      <c r="I63" s="21">
        <f t="shared" si="10"/>
        <v>-19711.649999999998</v>
      </c>
      <c r="K63" s="4"/>
      <c r="L63" s="5"/>
      <c r="M63" s="5"/>
      <c r="N63" s="5"/>
    </row>
    <row r="64" spans="1:17" x14ac:dyDescent="0.25">
      <c r="A64" s="14"/>
      <c r="B64" s="14"/>
      <c r="C64" s="14"/>
      <c r="D64" s="14"/>
      <c r="E64" s="14"/>
      <c r="F64" s="14"/>
      <c r="G64" s="55">
        <f>SUM(G14:G63)</f>
        <v>17508.701000000001</v>
      </c>
      <c r="H64" s="14"/>
      <c r="I64" s="55">
        <f>SUM(I14:I63)</f>
        <v>-134267.70700000002</v>
      </c>
    </row>
  </sheetData>
  <mergeCells count="6">
    <mergeCell ref="L18:O18"/>
    <mergeCell ref="A1:I1"/>
    <mergeCell ref="A3:I3"/>
    <mergeCell ref="B5:I5"/>
    <mergeCell ref="G8:I8"/>
    <mergeCell ref="C8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Aprile-Giugno 2019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2019-07-03T10:06:51Z</dcterms:modified>
</cp:coreProperties>
</file>